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1"/>
  </bookViews>
  <sheets>
    <sheet name="2023年春营养改善资金计划" sheetId="1" r:id="rId1"/>
    <sheet name="2023年春本级低保补助" sheetId="3" r:id="rId2"/>
  </sheets>
  <definedNames>
    <definedName name="_xlnm.Print_Area" localSheetId="1">'2023年春本级低保补助'!$A:$O</definedName>
    <definedName name="_xlnm.Print_Area" localSheetId="0">'2023年春营养改善资金计划'!$A$1:$L$16</definedName>
  </definedNames>
  <calcPr calcId="144525"/>
</workbook>
</file>

<file path=xl/sharedStrings.xml><?xml version="1.0" encoding="utf-8"?>
<sst xmlns="http://schemas.openxmlformats.org/spreadsheetml/2006/main" count="57" uniqueCount="40">
  <si>
    <r>
      <rPr>
        <sz val="18"/>
        <color rgb="FF000000"/>
        <rFont val="Times New Roman"/>
        <charset val="134"/>
      </rPr>
      <t>2023</t>
    </r>
    <r>
      <rPr>
        <sz val="18"/>
        <color rgb="FF000000"/>
        <rFont val="宋体"/>
        <charset val="134"/>
      </rPr>
      <t>年春季长乐区中小学义务教育营养改善计划资金情况表</t>
    </r>
    <r>
      <rPr>
        <sz val="18"/>
        <color rgb="FF000000"/>
        <rFont val="Times New Roman"/>
        <charset val="134"/>
      </rPr>
      <t xml:space="preserve"> </t>
    </r>
  </si>
  <si>
    <t>填报单位：长乐区教育局</t>
  </si>
  <si>
    <t>单位：元</t>
  </si>
  <si>
    <t>序号</t>
  </si>
  <si>
    <t>校名</t>
  </si>
  <si>
    <t>年级</t>
  </si>
  <si>
    <t>寄宿生生活补助</t>
  </si>
  <si>
    <t>寄午生生活补助（建档立卡等非寄宿生）</t>
  </si>
  <si>
    <t>合计</t>
  </si>
  <si>
    <t>本次应　拨款</t>
  </si>
  <si>
    <t xml:space="preserve"> 总人数</t>
  </si>
  <si>
    <r>
      <rPr>
        <sz val="10"/>
        <color rgb="FF000000"/>
        <rFont val="宋体"/>
        <charset val="134"/>
      </rPr>
      <t>寄宿（非建档立卡等</t>
    </r>
    <r>
      <rPr>
        <sz val="10"/>
        <color rgb="FF000000"/>
        <rFont val="宋体"/>
        <charset val="134"/>
      </rPr>
      <t>）</t>
    </r>
  </si>
  <si>
    <t>生活补助（每生补助500元）</t>
  </si>
  <si>
    <t>建档立卡等寄宿生</t>
  </si>
  <si>
    <t>建档立卡等生活补助费（每生补助500元）</t>
  </si>
  <si>
    <t>人数</t>
  </si>
  <si>
    <t>生活补助费（每生补助500元）</t>
  </si>
  <si>
    <t>长乐一中</t>
  </si>
  <si>
    <t>长乐三中</t>
  </si>
  <si>
    <t>长乐六中</t>
  </si>
  <si>
    <t>金峰中学</t>
  </si>
  <si>
    <t>农业中学</t>
  </si>
  <si>
    <t>文岭中学</t>
  </si>
  <si>
    <t xml:space="preserve"> </t>
  </si>
  <si>
    <r>
      <rPr>
        <sz val="12"/>
        <color rgb="FF000000"/>
        <rFont val="宋体"/>
        <charset val="134"/>
      </rPr>
      <t xml:space="preserve"> 主管：           </t>
    </r>
    <r>
      <rPr>
        <sz val="12"/>
        <color rgb="FF000000"/>
        <rFont val="宋体"/>
        <charset val="134"/>
      </rPr>
      <t>分管：</t>
    </r>
    <r>
      <rPr>
        <sz val="12"/>
        <color rgb="FF000000"/>
        <rFont val="宋体"/>
        <charset val="134"/>
      </rPr>
      <t xml:space="preserve">            </t>
    </r>
    <r>
      <rPr>
        <sz val="12"/>
        <color rgb="FF000000"/>
        <rFont val="宋体"/>
        <charset val="134"/>
      </rPr>
      <t>审核：</t>
    </r>
    <r>
      <rPr>
        <sz val="12"/>
        <color rgb="FF000000"/>
        <rFont val="宋体"/>
        <charset val="134"/>
      </rPr>
      <t xml:space="preserve">             </t>
    </r>
    <r>
      <rPr>
        <sz val="12"/>
        <color rgb="FF000000"/>
        <rFont val="宋体"/>
        <charset val="134"/>
      </rPr>
      <t>会计：</t>
    </r>
    <r>
      <rPr>
        <sz val="12"/>
        <color rgb="FF000000"/>
        <rFont val="宋体"/>
        <charset val="134"/>
      </rPr>
      <t xml:space="preserve">            </t>
    </r>
    <r>
      <rPr>
        <sz val="12"/>
        <color rgb="FF000000"/>
        <rFont val="宋体"/>
        <charset val="134"/>
      </rPr>
      <t>经办：</t>
    </r>
  </si>
  <si>
    <r>
      <rPr>
        <sz val="12"/>
        <color rgb="FF000000"/>
        <rFont val="宋体"/>
        <charset val="134"/>
      </rPr>
      <t>备注：1、补助标准：对所有农村公办寄宿制学校寄宿的中、小学生每学年补助1000元。寄宿制学校的</t>
    </r>
    <r>
      <rPr>
        <sz val="12"/>
        <color rgb="FF000000"/>
        <rFont val="宋体"/>
        <charset val="134"/>
      </rPr>
      <t>中、小学建档立卡等非寄宿学生每学年补助1000元。</t>
    </r>
  </si>
  <si>
    <t>2023年春季长乐区中小学义务教育建档立卡               等寄宿生本级补助资金情况表</t>
  </si>
  <si>
    <t>特教补助</t>
  </si>
  <si>
    <t>寄宿生人数</t>
  </si>
  <si>
    <t>其中：建档立卡等</t>
  </si>
  <si>
    <t>省级补助（3个月）</t>
  </si>
  <si>
    <t>省级补助（40%）</t>
  </si>
  <si>
    <t>长乐市补助</t>
  </si>
  <si>
    <r>
      <rPr>
        <sz val="10"/>
        <color rgb="FF000000"/>
        <rFont val="宋体"/>
        <charset val="134"/>
      </rPr>
      <t>本级生活</t>
    </r>
    <r>
      <rPr>
        <sz val="10"/>
        <color rgb="FF000000"/>
        <rFont val="宋体"/>
        <charset val="134"/>
      </rPr>
      <t>补助</t>
    </r>
    <r>
      <rPr>
        <sz val="10"/>
        <color rgb="FF000000"/>
        <rFont val="宋体"/>
        <charset val="134"/>
      </rPr>
      <t xml:space="preserve"> </t>
    </r>
    <r>
      <rPr>
        <sz val="10"/>
        <color rgb="FF000000"/>
        <rFont val="宋体"/>
        <charset val="134"/>
      </rPr>
      <t>（本次每生补助</t>
    </r>
    <r>
      <rPr>
        <sz val="10"/>
        <color rgb="FF000000"/>
        <rFont val="宋体"/>
        <charset val="134"/>
      </rPr>
      <t>400元</t>
    </r>
    <r>
      <rPr>
        <sz val="10"/>
        <color rgb="FF000000"/>
        <rFont val="宋体"/>
        <charset val="134"/>
      </rPr>
      <t>）</t>
    </r>
  </si>
  <si>
    <t>金额合计</t>
  </si>
  <si>
    <t>学校开票金额</t>
  </si>
  <si>
    <t>免住宿费（本次每生180元）</t>
  </si>
  <si>
    <t>生活补助费</t>
  </si>
  <si>
    <t>特教学校</t>
  </si>
  <si>
    <r>
      <rPr>
        <sz val="12"/>
        <color rgb="FF000000"/>
        <rFont val="宋体"/>
        <charset val="134"/>
      </rPr>
      <t>备注：1、补助标准：对农村义务教育阶段公办寄宿制学校的建档立卡等寄宿生予以每学年补助</t>
    </r>
    <r>
      <rPr>
        <sz val="12"/>
        <color rgb="FF000000"/>
        <rFont val="宋体"/>
        <charset val="134"/>
      </rPr>
      <t>800元，特教住宿费每学年360元（含长乐一中首占校区）。</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</si>
</sst>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2"/>
      <color theme="1"/>
      <name val="宋体"/>
      <charset val="134"/>
      <scheme val="minor"/>
    </font>
    <font>
      <sz val="12"/>
      <color rgb="FF000000"/>
      <name val="宋体"/>
      <charset val="134"/>
    </font>
    <font>
      <sz val="12"/>
      <color rgb="FFFF0000"/>
      <name val="宋体"/>
      <charset val="134"/>
    </font>
    <font>
      <sz val="18"/>
      <color rgb="FF000000"/>
      <name val="宋体"/>
      <charset val="134"/>
    </font>
    <font>
      <sz val="18"/>
      <color rgb="FF000000"/>
      <name val="Times New Roman"/>
      <charset val="134"/>
    </font>
    <font>
      <sz val="14"/>
      <color rgb="FF000000"/>
      <name val="Times New Roman"/>
      <charset val="134"/>
    </font>
    <font>
      <sz val="10"/>
      <color rgb="FF000000"/>
      <name val="宋体"/>
      <charset val="134"/>
    </font>
    <font>
      <sz val="11"/>
      <color rgb="FF000000"/>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pplyProtection="1">
      <alignment horizontal="center" vertical="center"/>
    </xf>
    <xf numFmtId="0" fontId="1" fillId="0" borderId="1" xfId="0" applyFont="1" applyBorder="1" applyAlignment="1" applyProtection="1">
      <alignment horizontal="left" vertical="center"/>
    </xf>
    <xf numFmtId="0" fontId="1"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3" xfId="0" applyFont="1" applyBorder="1" applyProtection="1">
      <alignment vertical="center"/>
    </xf>
    <xf numFmtId="0" fontId="1" fillId="0" borderId="2" xfId="0" applyFont="1" applyBorder="1" applyAlignment="1" applyProtection="1">
      <alignment horizontal="center" vertical="center"/>
    </xf>
    <xf numFmtId="0" fontId="1" fillId="0" borderId="2" xfId="0" applyFont="1" applyBorder="1" applyProtection="1">
      <alignment vertical="center"/>
    </xf>
    <xf numFmtId="0" fontId="6" fillId="0" borderId="3" xfId="0" applyFont="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7" fillId="0" borderId="2" xfId="0" applyFont="1" applyBorder="1" applyAlignment="1" applyProtection="1">
      <alignment horizontal="center" vertical="center"/>
    </xf>
    <xf numFmtId="0" fontId="1" fillId="0" borderId="4" xfId="0" applyFont="1" applyBorder="1" applyAlignment="1" applyProtection="1">
      <alignment horizontal="left"/>
    </xf>
    <xf numFmtId="0" fontId="1" fillId="0" borderId="0" xfId="0" applyFont="1" applyAlignment="1">
      <alignment horizontal="center"/>
    </xf>
    <xf numFmtId="176" fontId="1" fillId="0" borderId="0" xfId="0" applyNumberFormat="1" applyFont="1" applyAlignment="1">
      <alignment horizontal="center"/>
    </xf>
    <xf numFmtId="0" fontId="1" fillId="0" borderId="0" xfId="0" applyFont="1" applyAlignment="1">
      <alignment horizontal="left" vertical="center" wrapText="1"/>
    </xf>
    <xf numFmtId="0" fontId="1"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6" fillId="0" borderId="5" xfId="0" applyFont="1" applyBorder="1" applyAlignment="1" applyProtection="1">
      <alignment horizontal="center" vertical="center" wrapText="1"/>
    </xf>
    <xf numFmtId="0" fontId="6" fillId="0" borderId="6" xfId="0" applyFont="1" applyBorder="1" applyProtection="1">
      <alignment vertical="center"/>
    </xf>
    <xf numFmtId="0" fontId="6" fillId="0" borderId="6" xfId="0" applyFont="1" applyBorder="1" applyAlignment="1" applyProtection="1">
      <alignment horizontal="center" vertical="center" wrapText="1"/>
    </xf>
    <xf numFmtId="0" fontId="6" fillId="0" borderId="2" xfId="0" applyFont="1" applyBorder="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8" fillId="0" borderId="2" xfId="0" applyFont="1" applyBorder="1" applyProtection="1">
      <alignment vertical="center"/>
    </xf>
    <xf numFmtId="0" fontId="7" fillId="0" borderId="2" xfId="0" applyFont="1" applyBorder="1" applyProtection="1">
      <alignment vertical="center"/>
    </xf>
    <xf numFmtId="0" fontId="1" fillId="2" borderId="2" xfId="0" applyFont="1" applyFill="1" applyBorder="1" applyAlignment="1" applyProtection="1">
      <alignment horizontal="center" vertical="center" wrapText="1"/>
    </xf>
    <xf numFmtId="0" fontId="1" fillId="0" borderId="0" xfId="0" applyFont="1" applyAlignment="1">
      <alignment horizontal="left"/>
    </xf>
    <xf numFmtId="14" fontId="1" fillId="0" borderId="0" xfId="0" applyNumberFormat="1" applyFont="1" applyAlignment="1">
      <alignment horizontal="center" vertical="center"/>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5" xfId="0" applyFont="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23"/>
  <sheetViews>
    <sheetView workbookViewId="0">
      <pane xSplit="2" ySplit="5" topLeftCell="C6" activePane="bottomRight" state="frozen"/>
      <selection/>
      <selection pane="topRight"/>
      <selection pane="bottomLeft"/>
      <selection pane="bottomRight" activeCell="A1" sqref="A1"/>
    </sheetView>
  </sheetViews>
  <sheetFormatPr defaultColWidth="9" defaultRowHeight="14.25" customHeight="1"/>
  <cols>
    <col min="1" max="1" width="4" style="4" customWidth="1"/>
    <col min="2" max="2" width="8.5" style="3" customWidth="1"/>
    <col min="3" max="3" width="1.5" style="1" hidden="1" customWidth="1"/>
    <col min="4" max="4" width="6.5" style="1" customWidth="1"/>
    <col min="5" max="5" width="7.875" style="1" customWidth="1"/>
    <col min="6" max="6" width="8.125" style="1" customWidth="1"/>
    <col min="7" max="7" width="7.25" style="1" customWidth="1"/>
    <col min="8" max="8" width="12" style="1" customWidth="1"/>
    <col min="9" max="9" width="5" style="1" customWidth="1"/>
    <col min="10" max="10" width="9.375" style="1" customWidth="1"/>
    <col min="11" max="11" width="6.625" style="1" customWidth="1"/>
    <col min="12" max="12" width="6.5" style="1" customWidth="1"/>
    <col min="13" max="18" width="9" style="1"/>
    <col min="19" max="19" width="8.625" style="1" customWidth="1"/>
    <col min="20" max="40" width="9" style="1"/>
  </cols>
  <sheetData>
    <row r="1" ht="20.25" customHeight="1"/>
    <row r="2" ht="51" customHeight="1" spans="1:12">
      <c r="A2" s="6" t="s">
        <v>0</v>
      </c>
      <c r="B2" s="6"/>
      <c r="C2" s="6"/>
      <c r="D2" s="6"/>
      <c r="E2" s="6"/>
      <c r="F2" s="6"/>
      <c r="G2" s="6"/>
      <c r="H2" s="6"/>
      <c r="I2" s="6"/>
      <c r="J2" s="6"/>
      <c r="K2" s="6"/>
      <c r="L2" s="6"/>
    </row>
    <row r="3" ht="23.25" customHeight="1" spans="1:12">
      <c r="A3" s="7"/>
      <c r="B3" s="8" t="s">
        <v>1</v>
      </c>
      <c r="C3" s="7"/>
      <c r="D3" s="7"/>
      <c r="E3" s="7"/>
      <c r="F3" s="7"/>
      <c r="G3" s="7"/>
      <c r="H3" s="7"/>
      <c r="I3" s="25"/>
      <c r="J3" s="37" t="s">
        <v>2</v>
      </c>
      <c r="K3" s="37"/>
      <c r="L3" s="25"/>
    </row>
    <row r="4" s="1" customFormat="1" ht="44.25" customHeight="1" spans="1:12">
      <c r="A4" s="9" t="s">
        <v>3</v>
      </c>
      <c r="B4" s="9" t="s">
        <v>4</v>
      </c>
      <c r="C4" s="9" t="s">
        <v>5</v>
      </c>
      <c r="D4" s="10" t="s">
        <v>6</v>
      </c>
      <c r="E4" s="10"/>
      <c r="F4" s="10"/>
      <c r="G4" s="10"/>
      <c r="H4" s="10"/>
      <c r="I4" s="38" t="s">
        <v>7</v>
      </c>
      <c r="J4" s="39"/>
      <c r="K4" s="27" t="s">
        <v>8</v>
      </c>
      <c r="L4" s="11" t="s">
        <v>9</v>
      </c>
    </row>
    <row r="5" ht="42.75" customHeight="1" spans="1:12">
      <c r="A5" s="9"/>
      <c r="B5" s="9"/>
      <c r="C5" s="9"/>
      <c r="D5" s="11" t="s">
        <v>10</v>
      </c>
      <c r="E5" s="11" t="s">
        <v>11</v>
      </c>
      <c r="F5" s="11" t="s">
        <v>12</v>
      </c>
      <c r="G5" s="11" t="s">
        <v>13</v>
      </c>
      <c r="H5" s="11" t="s">
        <v>14</v>
      </c>
      <c r="I5" s="11" t="s">
        <v>15</v>
      </c>
      <c r="J5" s="40" t="s">
        <v>16</v>
      </c>
      <c r="K5" s="29"/>
      <c r="L5" s="11"/>
    </row>
    <row r="6" ht="30.75" customHeight="1" spans="1:12">
      <c r="A6" s="35">
        <v>1</v>
      </c>
      <c r="B6" s="17" t="s">
        <v>17</v>
      </c>
      <c r="C6" s="17"/>
      <c r="D6" s="18">
        <f>E6+G6</f>
        <v>698</v>
      </c>
      <c r="E6" s="18">
        <v>688</v>
      </c>
      <c r="F6" s="18">
        <f t="shared" ref="F6:F11" si="0">E6*500</f>
        <v>344000</v>
      </c>
      <c r="G6" s="18">
        <v>10</v>
      </c>
      <c r="H6" s="18">
        <f t="shared" ref="H6:H11" si="1">G6*500</f>
        <v>5000</v>
      </c>
      <c r="I6" s="18">
        <v>0</v>
      </c>
      <c r="J6" s="18">
        <f t="shared" ref="J6:J11" si="2">I6*500</f>
        <v>0</v>
      </c>
      <c r="K6" s="18">
        <f t="shared" ref="K6:K11" si="3">F6+H6+J6</f>
        <v>349000</v>
      </c>
      <c r="L6" s="18">
        <f t="shared" ref="L6:L11" si="4">K6</f>
        <v>349000</v>
      </c>
    </row>
    <row r="7" ht="30.75" customHeight="1" spans="1:12">
      <c r="A7" s="35">
        <v>2</v>
      </c>
      <c r="B7" s="17" t="s">
        <v>18</v>
      </c>
      <c r="C7" s="17"/>
      <c r="D7" s="18">
        <v>78</v>
      </c>
      <c r="E7" s="18">
        <v>78</v>
      </c>
      <c r="F7" s="18">
        <f t="shared" si="0"/>
        <v>39000</v>
      </c>
      <c r="G7" s="18">
        <v>0</v>
      </c>
      <c r="H7" s="18">
        <f t="shared" si="1"/>
        <v>0</v>
      </c>
      <c r="I7" s="18">
        <v>0</v>
      </c>
      <c r="J7" s="18">
        <f t="shared" si="2"/>
        <v>0</v>
      </c>
      <c r="K7" s="18">
        <f t="shared" si="3"/>
        <v>39000</v>
      </c>
      <c r="L7" s="18">
        <f t="shared" si="4"/>
        <v>39000</v>
      </c>
    </row>
    <row r="8" ht="30.75" customHeight="1" spans="1:12">
      <c r="A8" s="35">
        <v>3</v>
      </c>
      <c r="B8" s="17" t="s">
        <v>19</v>
      </c>
      <c r="C8" s="17"/>
      <c r="D8" s="18">
        <f>E8+G8</f>
        <v>0</v>
      </c>
      <c r="E8" s="18">
        <v>0</v>
      </c>
      <c r="F8" s="18">
        <f t="shared" si="0"/>
        <v>0</v>
      </c>
      <c r="G8" s="18">
        <v>0</v>
      </c>
      <c r="H8" s="18">
        <f t="shared" si="1"/>
        <v>0</v>
      </c>
      <c r="I8" s="18">
        <v>29</v>
      </c>
      <c r="J8" s="18">
        <f t="shared" si="2"/>
        <v>14500</v>
      </c>
      <c r="K8" s="18">
        <f t="shared" si="3"/>
        <v>14500</v>
      </c>
      <c r="L8" s="18">
        <f t="shared" si="4"/>
        <v>14500</v>
      </c>
    </row>
    <row r="9" s="1" customFormat="1" ht="30.75" customHeight="1" spans="1:12">
      <c r="A9" s="35">
        <v>4</v>
      </c>
      <c r="B9" s="17" t="s">
        <v>20</v>
      </c>
      <c r="C9" s="17"/>
      <c r="D9" s="18">
        <f>E9+G9</f>
        <v>213</v>
      </c>
      <c r="E9" s="18">
        <v>212</v>
      </c>
      <c r="F9" s="18">
        <f t="shared" si="0"/>
        <v>106000</v>
      </c>
      <c r="G9" s="18">
        <v>1</v>
      </c>
      <c r="H9" s="18">
        <f t="shared" si="1"/>
        <v>500</v>
      </c>
      <c r="I9" s="18">
        <v>20</v>
      </c>
      <c r="J9" s="18">
        <f t="shared" si="2"/>
        <v>10000</v>
      </c>
      <c r="K9" s="18">
        <f t="shared" si="3"/>
        <v>116500</v>
      </c>
      <c r="L9" s="18">
        <f t="shared" si="4"/>
        <v>116500</v>
      </c>
    </row>
    <row r="10" s="1" customFormat="1" ht="30.75" customHeight="1" spans="1:12">
      <c r="A10" s="35">
        <v>5</v>
      </c>
      <c r="B10" s="17" t="s">
        <v>21</v>
      </c>
      <c r="C10" s="17"/>
      <c r="D10" s="18">
        <f>E10+G10</f>
        <v>452</v>
      </c>
      <c r="E10" s="18">
        <v>437</v>
      </c>
      <c r="F10" s="18">
        <f t="shared" si="0"/>
        <v>218500</v>
      </c>
      <c r="G10" s="18">
        <v>15</v>
      </c>
      <c r="H10" s="18">
        <f t="shared" si="1"/>
        <v>7500</v>
      </c>
      <c r="I10" s="18">
        <v>16</v>
      </c>
      <c r="J10" s="18">
        <f t="shared" si="2"/>
        <v>8000</v>
      </c>
      <c r="K10" s="18">
        <f t="shared" si="3"/>
        <v>234000</v>
      </c>
      <c r="L10" s="18">
        <f t="shared" si="4"/>
        <v>234000</v>
      </c>
    </row>
    <row r="11" s="1" customFormat="1" ht="30.75" customHeight="1" spans="1:12">
      <c r="A11" s="35">
        <v>6</v>
      </c>
      <c r="B11" s="17" t="s">
        <v>22</v>
      </c>
      <c r="C11" s="17"/>
      <c r="D11" s="18">
        <v>81</v>
      </c>
      <c r="E11" s="18">
        <v>78</v>
      </c>
      <c r="F11" s="18">
        <f t="shared" si="0"/>
        <v>39000</v>
      </c>
      <c r="G11" s="18">
        <v>3</v>
      </c>
      <c r="H11" s="18">
        <f t="shared" si="1"/>
        <v>1500</v>
      </c>
      <c r="I11" s="18">
        <v>12</v>
      </c>
      <c r="J11" s="18">
        <f t="shared" si="2"/>
        <v>6000</v>
      </c>
      <c r="K11" s="18">
        <f t="shared" si="3"/>
        <v>46500</v>
      </c>
      <c r="L11" s="18">
        <f t="shared" si="4"/>
        <v>46500</v>
      </c>
    </row>
    <row r="12" s="1" customFormat="1" ht="30.75" customHeight="1" spans="1:13">
      <c r="A12" s="16"/>
      <c r="B12" s="17" t="s">
        <v>8</v>
      </c>
      <c r="C12" s="17"/>
      <c r="D12" s="18">
        <f t="shared" ref="D12:L12" si="5">SUM(D6:D11)</f>
        <v>1522</v>
      </c>
      <c r="E12" s="18">
        <f t="shared" si="5"/>
        <v>1493</v>
      </c>
      <c r="F12" s="18">
        <f t="shared" si="5"/>
        <v>746500</v>
      </c>
      <c r="G12" s="18">
        <f t="shared" si="5"/>
        <v>29</v>
      </c>
      <c r="H12" s="18">
        <f t="shared" si="5"/>
        <v>14500</v>
      </c>
      <c r="I12" s="18">
        <f t="shared" si="5"/>
        <v>77</v>
      </c>
      <c r="J12" s="18">
        <f t="shared" si="5"/>
        <v>38500</v>
      </c>
      <c r="K12" s="18">
        <f t="shared" si="5"/>
        <v>799500</v>
      </c>
      <c r="L12" s="18">
        <f t="shared" si="5"/>
        <v>799500</v>
      </c>
      <c r="M12" s="1" t="s">
        <v>23</v>
      </c>
    </row>
    <row r="13" s="3" customFormat="1" ht="45" customHeight="1" spans="1:12">
      <c r="A13" s="20" t="s">
        <v>24</v>
      </c>
      <c r="B13" s="20"/>
      <c r="C13" s="20"/>
      <c r="D13" s="20"/>
      <c r="E13" s="20"/>
      <c r="F13" s="20"/>
      <c r="G13" s="20"/>
      <c r="H13" s="20"/>
      <c r="I13" s="20"/>
      <c r="J13" s="20"/>
      <c r="K13" s="20"/>
      <c r="L13" s="20"/>
    </row>
    <row r="14" s="3" customFormat="1" ht="18" customHeight="1" spans="1:12">
      <c r="A14" s="21"/>
      <c r="B14" s="36"/>
      <c r="C14" s="21"/>
      <c r="D14" s="4"/>
      <c r="E14" s="4"/>
      <c r="F14" s="4"/>
      <c r="G14" s="22"/>
      <c r="H14" s="4"/>
      <c r="I14" s="4"/>
      <c r="L14" s="4"/>
    </row>
    <row r="15" s="1" customFormat="1" ht="66" customHeight="1" spans="1:12">
      <c r="A15" s="23" t="s">
        <v>25</v>
      </c>
      <c r="B15" s="23"/>
      <c r="C15" s="23"/>
      <c r="D15" s="23"/>
      <c r="E15" s="23"/>
      <c r="F15" s="23"/>
      <c r="G15" s="23"/>
      <c r="H15" s="23"/>
      <c r="I15" s="23"/>
      <c r="J15" s="23"/>
      <c r="K15" s="23"/>
      <c r="L15" s="23"/>
    </row>
    <row r="16" s="1" customFormat="1" ht="16.5" customHeight="1" spans="1:12">
      <c r="A16" s="23"/>
      <c r="B16" s="23"/>
      <c r="C16" s="23"/>
      <c r="D16" s="23"/>
      <c r="E16" s="23"/>
      <c r="F16" s="23"/>
      <c r="G16" s="23"/>
      <c r="H16" s="23"/>
      <c r="I16" s="23"/>
      <c r="J16" s="23"/>
      <c r="K16" s="23"/>
      <c r="L16" s="23"/>
    </row>
    <row r="17" s="1" customFormat="1" customHeight="1" spans="1:2">
      <c r="A17" s="4"/>
      <c r="B17" s="3"/>
    </row>
    <row r="18" s="1" customFormat="1" customHeight="1" spans="1:2">
      <c r="A18" s="4"/>
      <c r="B18" s="3"/>
    </row>
    <row r="19" s="1" customFormat="1" customHeight="1" spans="1:2">
      <c r="A19" s="4"/>
      <c r="B19" s="3"/>
    </row>
    <row r="20" s="1" customFormat="1" customHeight="1" spans="1:2">
      <c r="A20" s="4"/>
      <c r="B20" s="3"/>
    </row>
    <row r="21" s="1" customFormat="1" customHeight="1" spans="1:2">
      <c r="A21" s="4"/>
      <c r="B21" s="3"/>
    </row>
    <row r="22" s="1" customFormat="1" customHeight="1" spans="1:2">
      <c r="A22" s="4"/>
      <c r="B22" s="3"/>
    </row>
    <row r="23" s="1" customFormat="1" customHeight="1" spans="1:2">
      <c r="A23" s="4"/>
      <c r="B23" s="3"/>
    </row>
  </sheetData>
  <sheetProtection insertHyperlinks="0" autoFilter="0"/>
  <mergeCells count="11">
    <mergeCell ref="A2:L2"/>
    <mergeCell ref="D4:H4"/>
    <mergeCell ref="I4:J4"/>
    <mergeCell ref="A13:L13"/>
    <mergeCell ref="A15:L15"/>
    <mergeCell ref="A16:L16"/>
    <mergeCell ref="A4:A5"/>
    <mergeCell ref="B4:B5"/>
    <mergeCell ref="C4:C5"/>
    <mergeCell ref="K4:K5"/>
    <mergeCell ref="L4:L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24"/>
  <sheetViews>
    <sheetView tabSelected="1" workbookViewId="0">
      <pane xSplit="2" ySplit="5" topLeftCell="C9" activePane="bottomRight" state="frozen"/>
      <selection/>
      <selection pane="topRight"/>
      <selection pane="bottomLeft"/>
      <selection pane="bottomRight" activeCell="U4" sqref="U4"/>
    </sheetView>
  </sheetViews>
  <sheetFormatPr defaultColWidth="9" defaultRowHeight="14.25" customHeight="1"/>
  <cols>
    <col min="1" max="1" width="4.875" style="4" customWidth="1"/>
    <col min="2" max="2" width="11.125" style="1" customWidth="1"/>
    <col min="3" max="3" width="1" style="1" hidden="1" customWidth="1"/>
    <col min="4" max="4" width="6.25" style="1" customWidth="1"/>
    <col min="5" max="5" width="11.625" style="1" customWidth="1"/>
    <col min="6" max="6" width="9" style="1" customWidth="1"/>
    <col min="7" max="7" width="7.875" style="1" customWidth="1"/>
    <col min="8" max="8" width="6.625" style="1" hidden="1" customWidth="1"/>
    <col min="9" max="9" width="8.875" style="1" hidden="1" customWidth="1"/>
    <col min="10" max="10" width="0.125" style="1" hidden="1" customWidth="1"/>
    <col min="11" max="11" width="5.375" style="1" hidden="1" customWidth="1"/>
    <col min="12" max="12" width="8" style="1" hidden="1" customWidth="1"/>
    <col min="13" max="13" width="15.5" style="1" customWidth="1"/>
    <col min="14" max="14" width="6.625" style="1" hidden="1" customWidth="1"/>
    <col min="15" max="15" width="12" style="1" customWidth="1"/>
    <col min="16" max="16" width="9" style="1" hidden="1" customWidth="1"/>
    <col min="17" max="17" width="8.375" style="1" hidden="1" customWidth="1"/>
    <col min="18" max="40" width="9" style="1"/>
  </cols>
  <sheetData>
    <row r="1" ht="23.25" customHeight="1"/>
    <row r="2" ht="60.75" customHeight="1" spans="1:15">
      <c r="A2" s="5" t="s">
        <v>26</v>
      </c>
      <c r="B2" s="6"/>
      <c r="C2" s="6"/>
      <c r="D2" s="6"/>
      <c r="E2" s="6"/>
      <c r="F2" s="6"/>
      <c r="G2" s="6"/>
      <c r="H2" s="6"/>
      <c r="I2" s="6"/>
      <c r="J2" s="6"/>
      <c r="K2" s="6"/>
      <c r="L2" s="6"/>
      <c r="M2" s="6"/>
      <c r="N2" s="6"/>
      <c r="O2" s="6"/>
    </row>
    <row r="3" ht="23.25" customHeight="1" spans="1:14">
      <c r="A3" s="7"/>
      <c r="B3" s="8" t="s">
        <v>1</v>
      </c>
      <c r="C3" s="7"/>
      <c r="D3" s="7"/>
      <c r="E3" s="7"/>
      <c r="F3" s="7"/>
      <c r="G3" s="7"/>
      <c r="H3" s="7"/>
      <c r="I3" s="25"/>
      <c r="J3" s="25"/>
      <c r="K3" s="25"/>
      <c r="L3" s="25"/>
      <c r="M3" s="26" t="s">
        <v>2</v>
      </c>
      <c r="N3" s="25"/>
    </row>
    <row r="4" s="1" customFormat="1" ht="30" customHeight="1" spans="1:17">
      <c r="A4" s="9" t="s">
        <v>3</v>
      </c>
      <c r="B4" s="9" t="s">
        <v>4</v>
      </c>
      <c r="C4" s="9" t="s">
        <v>5</v>
      </c>
      <c r="D4" s="10" t="s">
        <v>27</v>
      </c>
      <c r="E4" s="10"/>
      <c r="F4" s="11" t="s">
        <v>28</v>
      </c>
      <c r="G4" s="11" t="s">
        <v>29</v>
      </c>
      <c r="H4" s="12"/>
      <c r="I4" s="27" t="s">
        <v>30</v>
      </c>
      <c r="J4" s="27" t="s">
        <v>31</v>
      </c>
      <c r="K4" s="27" t="s">
        <v>32</v>
      </c>
      <c r="L4" s="27"/>
      <c r="M4" s="27" t="s">
        <v>33</v>
      </c>
      <c r="N4" s="27" t="s">
        <v>34</v>
      </c>
      <c r="O4" s="27" t="s">
        <v>8</v>
      </c>
      <c r="Q4" s="31" t="s">
        <v>35</v>
      </c>
    </row>
    <row r="5" ht="27.75" customHeight="1" spans="1:17">
      <c r="A5" s="13"/>
      <c r="B5" s="14"/>
      <c r="C5" s="14"/>
      <c r="D5" s="11" t="s">
        <v>15</v>
      </c>
      <c r="E5" s="11" t="s">
        <v>36</v>
      </c>
      <c r="F5" s="11"/>
      <c r="G5" s="11"/>
      <c r="H5" s="15" t="s">
        <v>37</v>
      </c>
      <c r="I5" s="28"/>
      <c r="J5" s="28"/>
      <c r="K5" s="29"/>
      <c r="L5" s="29"/>
      <c r="M5" s="29"/>
      <c r="N5" s="28"/>
      <c r="O5" s="28"/>
      <c r="Q5" s="32"/>
    </row>
    <row r="6" s="2" customFormat="1" ht="24.95" customHeight="1" spans="1:17">
      <c r="A6" s="16">
        <v>1</v>
      </c>
      <c r="B6" s="17" t="s">
        <v>17</v>
      </c>
      <c r="C6" s="17"/>
      <c r="D6" s="18"/>
      <c r="E6" s="18"/>
      <c r="F6" s="18">
        <v>698</v>
      </c>
      <c r="G6" s="18">
        <v>10</v>
      </c>
      <c r="H6" s="18">
        <f>F6*250+G6*375</f>
        <v>178250</v>
      </c>
      <c r="I6" s="18"/>
      <c r="J6" s="18">
        <f>H6*0.4</f>
        <v>71300</v>
      </c>
      <c r="K6" s="18"/>
      <c r="L6" s="18"/>
      <c r="M6" s="18">
        <f t="shared" ref="M6:M12" si="0">G6*400</f>
        <v>4000</v>
      </c>
      <c r="N6" s="18">
        <f>SUM(J6:M6)</f>
        <v>75300</v>
      </c>
      <c r="O6" s="18">
        <f t="shared" ref="O6:O12" si="1">M6+E6</f>
        <v>4000</v>
      </c>
      <c r="Q6" s="33"/>
    </row>
    <row r="7" s="1" customFormat="1" ht="24.95" customHeight="1" spans="1:17">
      <c r="A7" s="16">
        <v>2</v>
      </c>
      <c r="B7" s="17" t="s">
        <v>18</v>
      </c>
      <c r="C7" s="17"/>
      <c r="D7" s="18"/>
      <c r="E7" s="18"/>
      <c r="F7" s="18">
        <v>78</v>
      </c>
      <c r="G7" s="18">
        <v>0</v>
      </c>
      <c r="H7" s="18">
        <f>F7*250+G7*375</f>
        <v>19500</v>
      </c>
      <c r="I7" s="18"/>
      <c r="J7" s="18">
        <f>H7*0.4</f>
        <v>7800</v>
      </c>
      <c r="K7" s="18"/>
      <c r="L7" s="18"/>
      <c r="M7" s="18">
        <f t="shared" si="0"/>
        <v>0</v>
      </c>
      <c r="N7" s="18"/>
      <c r="O7" s="18">
        <f t="shared" si="1"/>
        <v>0</v>
      </c>
      <c r="Q7" s="34"/>
    </row>
    <row r="8" s="1" customFormat="1" ht="24.95" customHeight="1" spans="1:17">
      <c r="A8" s="16">
        <v>3</v>
      </c>
      <c r="B8" s="17" t="s">
        <v>19</v>
      </c>
      <c r="C8" s="17"/>
      <c r="D8" s="18"/>
      <c r="E8" s="18"/>
      <c r="F8" s="18">
        <v>0</v>
      </c>
      <c r="G8" s="18">
        <v>0</v>
      </c>
      <c r="H8" s="18"/>
      <c r="I8" s="18"/>
      <c r="J8" s="18"/>
      <c r="K8" s="18"/>
      <c r="L8" s="18"/>
      <c r="M8" s="18">
        <f t="shared" si="0"/>
        <v>0</v>
      </c>
      <c r="N8" s="18"/>
      <c r="O8" s="18">
        <f t="shared" si="1"/>
        <v>0</v>
      </c>
      <c r="Q8" s="34"/>
    </row>
    <row r="9" s="2" customFormat="1" ht="24.95" customHeight="1" spans="1:17">
      <c r="A9" s="16">
        <v>4</v>
      </c>
      <c r="B9" s="17" t="s">
        <v>20</v>
      </c>
      <c r="C9" s="17"/>
      <c r="D9" s="18"/>
      <c r="E9" s="18"/>
      <c r="F9" s="18">
        <v>213</v>
      </c>
      <c r="G9" s="18">
        <v>1</v>
      </c>
      <c r="H9" s="18">
        <f>F9*250+G9*375</f>
        <v>53625</v>
      </c>
      <c r="I9" s="18"/>
      <c r="J9" s="18">
        <v>0</v>
      </c>
      <c r="K9" s="18"/>
      <c r="L9" s="18"/>
      <c r="M9" s="18">
        <f t="shared" si="0"/>
        <v>400</v>
      </c>
      <c r="N9" s="18"/>
      <c r="O9" s="18">
        <f t="shared" si="1"/>
        <v>400</v>
      </c>
      <c r="Q9" s="33"/>
    </row>
    <row r="10" s="1" customFormat="1" ht="24.95" customHeight="1" spans="1:17">
      <c r="A10" s="16">
        <v>5</v>
      </c>
      <c r="B10" s="17" t="s">
        <v>21</v>
      </c>
      <c r="C10" s="17"/>
      <c r="D10" s="18"/>
      <c r="E10" s="18"/>
      <c r="F10" s="18">
        <v>452</v>
      </c>
      <c r="G10" s="18">
        <v>15</v>
      </c>
      <c r="H10" s="18">
        <f>F10*250+G10*375</f>
        <v>118625</v>
      </c>
      <c r="I10" s="18"/>
      <c r="J10" s="18">
        <f>H10*0.4</f>
        <v>47450</v>
      </c>
      <c r="K10" s="18"/>
      <c r="L10" s="18"/>
      <c r="M10" s="18">
        <f t="shared" si="0"/>
        <v>6000</v>
      </c>
      <c r="N10" s="18"/>
      <c r="O10" s="18">
        <f t="shared" si="1"/>
        <v>6000</v>
      </c>
      <c r="Q10" s="34"/>
    </row>
    <row r="11" s="1" customFormat="1" ht="24.95" customHeight="1" spans="1:17">
      <c r="A11" s="16">
        <v>6</v>
      </c>
      <c r="B11" s="17" t="s">
        <v>22</v>
      </c>
      <c r="C11" s="17"/>
      <c r="D11" s="18"/>
      <c r="E11" s="18"/>
      <c r="F11" s="18">
        <v>81</v>
      </c>
      <c r="G11" s="18">
        <v>3</v>
      </c>
      <c r="H11" s="18">
        <f>F11*250+G11*375</f>
        <v>21375</v>
      </c>
      <c r="I11" s="18"/>
      <c r="J11" s="18">
        <f>H11*0.4</f>
        <v>8550</v>
      </c>
      <c r="K11" s="18"/>
      <c r="L11" s="18"/>
      <c r="M11" s="18">
        <f t="shared" si="0"/>
        <v>1200</v>
      </c>
      <c r="N11" s="18"/>
      <c r="O11" s="18">
        <f t="shared" si="1"/>
        <v>1200</v>
      </c>
      <c r="Q11" s="34"/>
    </row>
    <row r="12" s="1" customFormat="1" ht="24.95" customHeight="1" spans="1:17">
      <c r="A12" s="16">
        <v>7</v>
      </c>
      <c r="B12" s="16" t="s">
        <v>38</v>
      </c>
      <c r="C12" s="17"/>
      <c r="D12" s="17">
        <v>93</v>
      </c>
      <c r="E12" s="18">
        <v>16740</v>
      </c>
      <c r="F12" s="18">
        <v>93</v>
      </c>
      <c r="G12" s="18">
        <v>93</v>
      </c>
      <c r="H12" s="18">
        <v>0</v>
      </c>
      <c r="I12" s="18"/>
      <c r="J12" s="18">
        <v>0</v>
      </c>
      <c r="K12" s="18"/>
      <c r="L12" s="18"/>
      <c r="M12" s="18">
        <f t="shared" si="0"/>
        <v>37200</v>
      </c>
      <c r="N12" s="18"/>
      <c r="O12" s="18">
        <f t="shared" si="1"/>
        <v>53940</v>
      </c>
      <c r="P12" s="10">
        <f>N12+F12</f>
        <v>93</v>
      </c>
      <c r="Q12" s="10">
        <f>O12+G12</f>
        <v>54033</v>
      </c>
    </row>
    <row r="13" s="1" customFormat="1" ht="28.5" customHeight="1" spans="1:20">
      <c r="A13" s="13"/>
      <c r="B13" s="19" t="s">
        <v>8</v>
      </c>
      <c r="C13" s="19"/>
      <c r="D13" s="17">
        <v>93</v>
      </c>
      <c r="E13" s="18">
        <v>16740</v>
      </c>
      <c r="F13" s="10">
        <f>SUM(F6:F12)</f>
        <v>1615</v>
      </c>
      <c r="G13" s="10">
        <f>SUM(G6:G12)</f>
        <v>122</v>
      </c>
      <c r="H13" s="10">
        <f>SUM(H6:H12)</f>
        <v>391375</v>
      </c>
      <c r="I13" s="10"/>
      <c r="J13" s="10">
        <f>SUM(J6:J11)</f>
        <v>135100</v>
      </c>
      <c r="K13" s="10"/>
      <c r="L13" s="10"/>
      <c r="M13" s="10">
        <f>SUM(M6:M12)</f>
        <v>48800</v>
      </c>
      <c r="N13" s="10">
        <f>SUM(N6:N12)</f>
        <v>75300</v>
      </c>
      <c r="O13" s="10">
        <f>SUM(O6:O12)</f>
        <v>65540</v>
      </c>
      <c r="P13" s="30"/>
      <c r="Q13" s="34"/>
      <c r="T13" s="1" t="s">
        <v>23</v>
      </c>
    </row>
    <row r="14" s="3" customFormat="1" ht="50.25" customHeight="1" spans="1:15">
      <c r="A14" s="20" t="s">
        <v>24</v>
      </c>
      <c r="B14" s="20"/>
      <c r="C14" s="20"/>
      <c r="D14" s="20"/>
      <c r="E14" s="20"/>
      <c r="F14" s="20"/>
      <c r="G14" s="20"/>
      <c r="H14" s="20"/>
      <c r="I14" s="20"/>
      <c r="J14" s="20"/>
      <c r="K14" s="20"/>
      <c r="L14" s="20"/>
      <c r="M14" s="20"/>
      <c r="N14" s="20"/>
      <c r="O14" s="20"/>
    </row>
    <row r="15" s="3" customFormat="1" ht="19.5" customHeight="1" spans="1:15">
      <c r="A15" s="21"/>
      <c r="B15" s="21"/>
      <c r="C15" s="21"/>
      <c r="D15" s="4"/>
      <c r="E15" s="22"/>
      <c r="F15" s="4"/>
      <c r="G15" s="22"/>
      <c r="H15" s="4"/>
      <c r="I15" s="4"/>
      <c r="K15" s="4"/>
      <c r="L15" s="22"/>
      <c r="M15" s="4"/>
      <c r="N15" s="21"/>
      <c r="O15" s="21"/>
    </row>
    <row r="16" s="1" customFormat="1" ht="43.5" customHeight="1" spans="1:17">
      <c r="A16" s="23" t="s">
        <v>39</v>
      </c>
      <c r="B16" s="23"/>
      <c r="C16" s="23"/>
      <c r="D16" s="23"/>
      <c r="E16" s="23"/>
      <c r="F16" s="23"/>
      <c r="G16" s="23"/>
      <c r="H16" s="23"/>
      <c r="I16" s="23"/>
      <c r="J16" s="23"/>
      <c r="K16" s="23"/>
      <c r="L16" s="23"/>
      <c r="M16" s="23"/>
      <c r="N16" s="23"/>
      <c r="O16" s="23"/>
      <c r="Q16" s="24"/>
    </row>
    <row r="17" s="1" customFormat="1" ht="16.5" customHeight="1" spans="1:17">
      <c r="A17" s="23"/>
      <c r="B17" s="23"/>
      <c r="C17" s="23"/>
      <c r="D17" s="23"/>
      <c r="E17" s="23"/>
      <c r="F17" s="24"/>
      <c r="G17" s="24"/>
      <c r="H17" s="24"/>
      <c r="I17" s="24"/>
      <c r="J17" s="24"/>
      <c r="K17" s="24"/>
      <c r="L17" s="24"/>
      <c r="M17" s="24"/>
      <c r="N17" s="24"/>
      <c r="O17" s="24"/>
      <c r="Q17" s="24"/>
    </row>
    <row r="18" s="1" customFormat="1" customHeight="1" spans="1:1">
      <c r="A18" s="4"/>
    </row>
    <row r="19" s="1" customFormat="1" customHeight="1" spans="1:1">
      <c r="A19" s="4"/>
    </row>
    <row r="20" s="1" customFormat="1" customHeight="1" spans="1:1">
      <c r="A20" s="4"/>
    </row>
    <row r="21" s="1" customFormat="1" customHeight="1" spans="1:1">
      <c r="A21" s="4"/>
    </row>
    <row r="22" s="1" customFormat="1" customHeight="1" spans="1:1">
      <c r="A22" s="4"/>
    </row>
    <row r="23" s="1" customFormat="1" customHeight="1" spans="1:1">
      <c r="A23" s="4"/>
    </row>
    <row r="24" s="1" customFormat="1" customHeight="1" spans="1:1">
      <c r="A24" s="4"/>
    </row>
  </sheetData>
  <sheetProtection insertHyperlinks="0" autoFilter="0"/>
  <mergeCells count="18">
    <mergeCell ref="A2:O2"/>
    <mergeCell ref="D4:E4"/>
    <mergeCell ref="A14:O14"/>
    <mergeCell ref="A16:O16"/>
    <mergeCell ref="A17:E17"/>
    <mergeCell ref="A4:A5"/>
    <mergeCell ref="B4:B5"/>
    <mergeCell ref="C4:C5"/>
    <mergeCell ref="F4:F5"/>
    <mergeCell ref="G4:G5"/>
    <mergeCell ref="I4:I5"/>
    <mergeCell ref="J4:J5"/>
    <mergeCell ref="K4:K5"/>
    <mergeCell ref="L4:L5"/>
    <mergeCell ref="M4:M5"/>
    <mergeCell ref="N4:N5"/>
    <mergeCell ref="O4:O5"/>
    <mergeCell ref="Q4:Q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2023年春营养改善资金计划</vt:lpstr>
      <vt:lpstr>2023年春本级低保补助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啊玲</cp:lastModifiedBy>
  <dcterms:created xsi:type="dcterms:W3CDTF">2006-09-16T00:00:00Z</dcterms:created>
  <cp:lastPrinted>2023-04-07T09:13:00Z</cp:lastPrinted>
  <dcterms:modified xsi:type="dcterms:W3CDTF">2023-10-18T08:19:46Z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1F9B91B35AFD4D2394DB810C49B25FBE_12</vt:lpwstr>
  </property>
  <property fmtid="{D5CDD505-2E9C-101B-9397-08002B2CF9AE}" pid="3" name="KSOProductBuildVer">
    <vt:lpwstr>2052-12.1.0.15712</vt:lpwstr>
  </property>
</Properties>
</file>